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0" yWindow="740" windowWidth="35660" windowHeight="16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<sst xmlns="http://schemas.openxmlformats.org/spreadsheetml/2006/main" count="126" uniqueCount="74">
  <si>
    <t>Broughton Parish Council</t>
  </si>
  <si>
    <t>Date of purchase</t>
  </si>
  <si>
    <t>Item</t>
  </si>
  <si>
    <t>Depreciation 2009/10</t>
  </si>
  <si>
    <t>w/d value 31/3/10</t>
  </si>
  <si>
    <t>Cost</t>
  </si>
  <si>
    <t xml:space="preserve"> w/d value 31/3/2009</t>
  </si>
  <si>
    <t>Depreciation 2010/11</t>
  </si>
  <si>
    <t>w/d value 31/3/11</t>
  </si>
  <si>
    <t>Depreciation 2011/12</t>
  </si>
  <si>
    <t>w/d value 31/3/12</t>
  </si>
  <si>
    <t>Office equipment - (15% straight)</t>
  </si>
  <si>
    <t>Dell computer</t>
  </si>
  <si>
    <t>Printer</t>
  </si>
  <si>
    <t>Digital camera</t>
  </si>
  <si>
    <t>Dell laptop</t>
  </si>
  <si>
    <t>Sub total</t>
  </si>
  <si>
    <t>Play equipment - (10% reducing)</t>
  </si>
  <si>
    <t>Banana slide</t>
  </si>
  <si>
    <t>Balance beam</t>
  </si>
  <si>
    <t>Chain walk</t>
  </si>
  <si>
    <t>Balance walk</t>
  </si>
  <si>
    <t>Log walk</t>
  </si>
  <si>
    <t>Swinging steps</t>
  </si>
  <si>
    <t>Burma bridge</t>
  </si>
  <si>
    <t>Cradle swing</t>
  </si>
  <si>
    <t>Junior swing</t>
  </si>
  <si>
    <t>Spring rooster</t>
  </si>
  <si>
    <t>Spring horse</t>
  </si>
  <si>
    <t>Mini suspension bridge</t>
  </si>
  <si>
    <t>Written off</t>
  </si>
  <si>
    <t>Inclusive orbit</t>
  </si>
  <si>
    <t>Rythym &amp; Blues (red and green)</t>
  </si>
  <si>
    <t>Little Hamlets (blue and red)</t>
  </si>
  <si>
    <t>Timber team swing</t>
  </si>
  <si>
    <t>City spinner</t>
  </si>
  <si>
    <t>Safety surfaces (x3)</t>
  </si>
  <si>
    <t>Handyman equipment (20% reducing)</t>
  </si>
  <si>
    <t>Branch cutter</t>
  </si>
  <si>
    <t>Lawnmower</t>
  </si>
  <si>
    <t>Backpack sprayer</t>
  </si>
  <si>
    <t>Storage container</t>
  </si>
  <si>
    <t>Blower/vac</t>
  </si>
  <si>
    <t>Trailer</t>
  </si>
  <si>
    <t>Strimmer</t>
  </si>
  <si>
    <t>Total</t>
  </si>
  <si>
    <t>Other</t>
  </si>
  <si>
    <t>Cricket field cabin</t>
  </si>
  <si>
    <t>Note a - Allotments bought in 2007 for £28,000</t>
  </si>
  <si>
    <t>and legal costs £2,235. Sale of land raised £1,400</t>
  </si>
  <si>
    <t>leaving value £28,835 (0% depreciation)</t>
  </si>
  <si>
    <t>Hedge cutter</t>
  </si>
  <si>
    <t>Allotments (see note a) - 0%</t>
  </si>
  <si>
    <t>Grit bins (6) - 15% straight</t>
  </si>
  <si>
    <t xml:space="preserve"> </t>
  </si>
  <si>
    <t>add goalposts?</t>
  </si>
  <si>
    <t>Depreciation 2012/13</t>
  </si>
  <si>
    <t>w/d value 31/3/13</t>
  </si>
  <si>
    <t>Depreciation 13/14</t>
  </si>
  <si>
    <t>Written off asset long disposed of</t>
  </si>
  <si>
    <t>w/d value 31/3/14</t>
  </si>
  <si>
    <t>Depreciation 14/15</t>
  </si>
  <si>
    <t>W/d Value 31/3/15</t>
  </si>
  <si>
    <t>Allotment Boundaries (Walls, Hedges &amp; Fences)</t>
  </si>
  <si>
    <t>Depreciation 15/16</t>
  </si>
  <si>
    <t>W/D Value 31/3/16</t>
  </si>
  <si>
    <t>Public seats (26)- No idea of purchase cost</t>
  </si>
  <si>
    <t>Written off assett long disposed of</t>
  </si>
  <si>
    <t xml:space="preserve">Noticeboards (old) Little Broughton Welfare Field Entrance, &amp; Great Broughton PO. </t>
  </si>
  <si>
    <t>Noticeboards (Allotments 1 each)</t>
  </si>
  <si>
    <t>New Gates</t>
  </si>
  <si>
    <t>Depreciation 16/17</t>
  </si>
  <si>
    <t>W/D Value 31/3/17</t>
  </si>
  <si>
    <t>Fixed Asset Register 2017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</si>
</sst>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.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trike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T68"/>
    </sheetView>
  </sheetViews>
  <sheetFormatPr defaultColWidth="8.8515625" defaultRowHeight="12.75"/>
  <cols>
    <col min="1" max="1" width="35.421875" style="0" bestFit="1" customWidth="1"/>
    <col min="2" max="2" width="38.140625" style="8" customWidth="1"/>
    <col min="3" max="3" width="22.140625" style="0" bestFit="1" customWidth="1"/>
    <col min="4" max="4" width="18.7109375" style="0" hidden="1" customWidth="1"/>
    <col min="5" max="5" width="20.00390625" style="0" hidden="1" customWidth="1"/>
    <col min="6" max="6" width="16.7109375" style="0" hidden="1" customWidth="1"/>
    <col min="7" max="7" width="20.00390625" style="0" hidden="1" customWidth="1"/>
    <col min="8" max="8" width="16.7109375" style="0" hidden="1" customWidth="1"/>
    <col min="9" max="9" width="20.00390625" style="0" hidden="1" customWidth="1"/>
    <col min="10" max="10" width="21.421875" style="0" hidden="1" customWidth="1"/>
    <col min="11" max="11" width="20.00390625" style="2" hidden="1" customWidth="1"/>
    <col min="12" max="12" width="16.7109375" style="2" hidden="1" customWidth="1"/>
    <col min="13" max="13" width="16.28125" style="0" hidden="1" customWidth="1"/>
    <col min="14" max="14" width="14.8515625" style="0" hidden="1" customWidth="1"/>
    <col min="15" max="15" width="16.140625" style="0" bestFit="1" customWidth="1"/>
    <col min="16" max="16" width="15.140625" style="0" bestFit="1" customWidth="1"/>
    <col min="17" max="17" width="21.7109375" style="0" customWidth="1"/>
    <col min="18" max="19" width="35.7109375" style="0" customWidth="1"/>
    <col min="20" max="20" width="15.28125" style="0" bestFit="1" customWidth="1"/>
  </cols>
  <sheetData>
    <row r="1" ht="12.75">
      <c r="A1" s="1" t="s">
        <v>0</v>
      </c>
    </row>
    <row r="2" ht="12.75">
      <c r="A2" s="1"/>
    </row>
    <row r="3" ht="12.75">
      <c r="A3" s="1" t="s">
        <v>73</v>
      </c>
    </row>
    <row r="4" ht="12.75">
      <c r="A4" s="1"/>
    </row>
    <row r="5" spans="1:20" ht="12.75">
      <c r="A5" s="1" t="s">
        <v>1</v>
      </c>
      <c r="B5" s="9" t="s">
        <v>2</v>
      </c>
      <c r="C5" s="1" t="s">
        <v>5</v>
      </c>
      <c r="D5" s="1" t="s">
        <v>6</v>
      </c>
      <c r="E5" s="1" t="s">
        <v>3</v>
      </c>
      <c r="F5" s="1" t="s">
        <v>4</v>
      </c>
      <c r="G5" s="1" t="s">
        <v>7</v>
      </c>
      <c r="H5" s="1" t="s">
        <v>8</v>
      </c>
      <c r="I5" s="1" t="s">
        <v>9</v>
      </c>
      <c r="J5" s="1" t="s">
        <v>10</v>
      </c>
      <c r="K5" s="3" t="s">
        <v>56</v>
      </c>
      <c r="L5" s="3" t="s">
        <v>57</v>
      </c>
      <c r="M5" s="1" t="s">
        <v>58</v>
      </c>
      <c r="N5" s="1" t="s">
        <v>60</v>
      </c>
      <c r="O5" s="1" t="s">
        <v>61</v>
      </c>
      <c r="P5" s="1" t="s">
        <v>62</v>
      </c>
      <c r="Q5" s="1" t="s">
        <v>64</v>
      </c>
      <c r="R5" s="1" t="s">
        <v>65</v>
      </c>
      <c r="S5" s="1" t="s">
        <v>71</v>
      </c>
      <c r="T5" s="1" t="s">
        <v>72</v>
      </c>
    </row>
    <row r="7" ht="12.75" hidden="1">
      <c r="A7" s="1" t="s">
        <v>11</v>
      </c>
    </row>
    <row r="8" spans="2:12" s="4" customFormat="1" ht="12.75" hidden="1">
      <c r="B8" s="10"/>
      <c r="K8" s="5"/>
      <c r="L8" s="5"/>
    </row>
    <row r="9" spans="1:13" s="4" customFormat="1" ht="12.75" hidden="1">
      <c r="A9" s="4">
        <v>1997</v>
      </c>
      <c r="B9" s="10" t="s">
        <v>12</v>
      </c>
      <c r="C9" s="4">
        <v>2500</v>
      </c>
      <c r="D9" s="4">
        <v>0</v>
      </c>
      <c r="E9" s="4">
        <f>D9*0.15</f>
        <v>0</v>
      </c>
      <c r="F9" s="4">
        <f>D9-E9</f>
        <v>0</v>
      </c>
      <c r="G9" s="4">
        <v>0</v>
      </c>
      <c r="H9" s="4">
        <v>0</v>
      </c>
      <c r="I9" s="4">
        <v>0</v>
      </c>
      <c r="J9" s="4">
        <v>0</v>
      </c>
      <c r="K9" s="5">
        <v>0</v>
      </c>
      <c r="L9" s="5">
        <v>0</v>
      </c>
      <c r="M9" s="6" t="s">
        <v>59</v>
      </c>
    </row>
    <row r="10" spans="1:13" s="4" customFormat="1" ht="12.75" hidden="1">
      <c r="A10" s="4">
        <v>2003</v>
      </c>
      <c r="B10" s="10" t="s">
        <v>13</v>
      </c>
      <c r="C10" s="4">
        <v>85</v>
      </c>
      <c r="D10" s="4">
        <v>0</v>
      </c>
      <c r="E10" s="4">
        <f>D10*0.85</f>
        <v>0</v>
      </c>
      <c r="F10" s="4">
        <f>D10-E10</f>
        <v>0</v>
      </c>
      <c r="G10" s="4">
        <v>0</v>
      </c>
      <c r="H10" s="4">
        <v>0</v>
      </c>
      <c r="I10" s="4">
        <v>0</v>
      </c>
      <c r="J10" s="4">
        <v>0</v>
      </c>
      <c r="K10" s="5">
        <v>0</v>
      </c>
      <c r="L10" s="5">
        <v>0</v>
      </c>
      <c r="M10" s="6" t="s">
        <v>59</v>
      </c>
    </row>
    <row r="11" spans="1:13" s="4" customFormat="1" ht="12.75" hidden="1">
      <c r="A11" s="4">
        <v>2003</v>
      </c>
      <c r="B11" s="10" t="s">
        <v>14</v>
      </c>
      <c r="C11" s="4">
        <v>150</v>
      </c>
      <c r="D11" s="4">
        <v>0</v>
      </c>
      <c r="E11" s="4">
        <f>D11*0.85</f>
        <v>0</v>
      </c>
      <c r="F11" s="4">
        <f>D11-E11</f>
        <v>0</v>
      </c>
      <c r="G11" s="4">
        <v>0</v>
      </c>
      <c r="H11" s="4">
        <v>0</v>
      </c>
      <c r="I11" s="4">
        <v>0</v>
      </c>
      <c r="J11" s="4">
        <v>0</v>
      </c>
      <c r="K11" s="5">
        <v>0</v>
      </c>
      <c r="L11" s="5">
        <v>0</v>
      </c>
      <c r="M11" s="6" t="s">
        <v>59</v>
      </c>
    </row>
    <row r="12" spans="1:13" s="4" customFormat="1" ht="12.75" hidden="1">
      <c r="A12" s="4">
        <v>2005</v>
      </c>
      <c r="B12" s="10" t="s">
        <v>15</v>
      </c>
      <c r="C12" s="4">
        <v>409</v>
      </c>
      <c r="D12" s="4">
        <v>0</v>
      </c>
      <c r="E12" s="4">
        <f>D12*0.85</f>
        <v>0</v>
      </c>
      <c r="F12" s="4">
        <f>D12-E12</f>
        <v>0</v>
      </c>
      <c r="G12" s="4">
        <v>0</v>
      </c>
      <c r="H12" s="4">
        <v>0</v>
      </c>
      <c r="I12" s="4">
        <v>0</v>
      </c>
      <c r="J12" s="4">
        <v>0</v>
      </c>
      <c r="K12" s="5">
        <v>0</v>
      </c>
      <c r="L12" s="5">
        <v>0</v>
      </c>
      <c r="M12" s="6" t="s">
        <v>59</v>
      </c>
    </row>
    <row r="13" spans="2:13" s="4" customFormat="1" ht="12.75" hidden="1">
      <c r="B13" s="10"/>
      <c r="K13" s="5"/>
      <c r="L13" s="5"/>
      <c r="M13" s="6"/>
    </row>
    <row r="14" spans="2:13" s="4" customFormat="1" ht="12.75" hidden="1">
      <c r="B14" s="10" t="s">
        <v>16</v>
      </c>
      <c r="C14" s="4">
        <f>SUM(C9:C13)</f>
        <v>3144</v>
      </c>
      <c r="D14" s="4">
        <f aca="true" t="shared" si="0" ref="D14:J14">SUM(D9:D13)</f>
        <v>0</v>
      </c>
      <c r="E14" s="4">
        <f t="shared" si="0"/>
        <v>0</v>
      </c>
      <c r="F14" s="4">
        <f t="shared" si="0"/>
        <v>0</v>
      </c>
      <c r="G14" s="4">
        <f t="shared" si="0"/>
        <v>0</v>
      </c>
      <c r="H14" s="4">
        <f t="shared" si="0"/>
        <v>0</v>
      </c>
      <c r="I14" s="4">
        <f t="shared" si="0"/>
        <v>0</v>
      </c>
      <c r="J14" s="4">
        <f t="shared" si="0"/>
        <v>0</v>
      </c>
      <c r="K14" s="5">
        <f>SUM(K9:K13)</f>
        <v>0</v>
      </c>
      <c r="L14" s="5">
        <f>SUM(L9:L13)</f>
        <v>0</v>
      </c>
      <c r="M14" s="6" t="s">
        <v>59</v>
      </c>
    </row>
    <row r="16" ht="12.75">
      <c r="A16" s="1" t="s">
        <v>17</v>
      </c>
    </row>
    <row r="18" spans="1:13" ht="12.75" hidden="1">
      <c r="A18">
        <v>1994</v>
      </c>
      <c r="B18" s="8" t="s">
        <v>18</v>
      </c>
      <c r="C18">
        <v>1742</v>
      </c>
      <c r="D18">
        <v>95</v>
      </c>
      <c r="E18" t="s">
        <v>30</v>
      </c>
      <c r="F18">
        <v>0</v>
      </c>
      <c r="G18">
        <v>0</v>
      </c>
      <c r="H18" s="4">
        <v>0</v>
      </c>
      <c r="I18" s="4">
        <v>0</v>
      </c>
      <c r="J18" s="4">
        <v>0</v>
      </c>
      <c r="K18" s="5">
        <v>0</v>
      </c>
      <c r="L18" s="5">
        <v>0</v>
      </c>
      <c r="M18" s="6" t="s">
        <v>59</v>
      </c>
    </row>
    <row r="19" spans="1:13" ht="12.75" hidden="1">
      <c r="A19">
        <v>1994</v>
      </c>
      <c r="B19" s="8" t="s">
        <v>19</v>
      </c>
      <c r="C19">
        <v>177</v>
      </c>
      <c r="D19">
        <v>10</v>
      </c>
      <c r="E19" t="s">
        <v>30</v>
      </c>
      <c r="F19">
        <v>0</v>
      </c>
      <c r="G19">
        <v>0</v>
      </c>
      <c r="H19" s="4">
        <v>0</v>
      </c>
      <c r="I19" s="4">
        <v>0</v>
      </c>
      <c r="J19" s="4">
        <v>0</v>
      </c>
      <c r="K19" s="5">
        <v>0</v>
      </c>
      <c r="L19" s="5">
        <v>0</v>
      </c>
      <c r="M19" s="6" t="s">
        <v>59</v>
      </c>
    </row>
    <row r="20" spans="1:13" ht="12.75" hidden="1">
      <c r="A20">
        <v>1994</v>
      </c>
      <c r="B20" s="8" t="s">
        <v>20</v>
      </c>
      <c r="C20">
        <v>362</v>
      </c>
      <c r="D20">
        <v>19</v>
      </c>
      <c r="E20" t="s">
        <v>30</v>
      </c>
      <c r="F20">
        <v>0</v>
      </c>
      <c r="G20">
        <v>0</v>
      </c>
      <c r="H20" s="4">
        <v>0</v>
      </c>
      <c r="I20" s="4">
        <v>0</v>
      </c>
      <c r="J20" s="4">
        <v>0</v>
      </c>
      <c r="K20" s="5">
        <v>0</v>
      </c>
      <c r="L20" s="5">
        <v>0</v>
      </c>
      <c r="M20" s="6" t="s">
        <v>59</v>
      </c>
    </row>
    <row r="21" spans="1:13" ht="12.75" hidden="1">
      <c r="A21">
        <v>1994</v>
      </c>
      <c r="B21" s="8" t="s">
        <v>21</v>
      </c>
      <c r="C21">
        <v>344</v>
      </c>
      <c r="D21">
        <v>19</v>
      </c>
      <c r="E21" t="s">
        <v>30</v>
      </c>
      <c r="F21">
        <v>0</v>
      </c>
      <c r="G21">
        <v>0</v>
      </c>
      <c r="H21" s="4">
        <v>0</v>
      </c>
      <c r="I21" s="4">
        <v>0</v>
      </c>
      <c r="J21" s="4">
        <v>0</v>
      </c>
      <c r="K21" s="5">
        <v>0</v>
      </c>
      <c r="L21" s="5">
        <v>0</v>
      </c>
      <c r="M21" s="6" t="s">
        <v>59</v>
      </c>
    </row>
    <row r="22" spans="1:13" ht="12.75" hidden="1">
      <c r="A22">
        <v>1994</v>
      </c>
      <c r="B22" s="8" t="s">
        <v>19</v>
      </c>
      <c r="C22">
        <v>177</v>
      </c>
      <c r="D22">
        <v>10</v>
      </c>
      <c r="E22" t="s">
        <v>30</v>
      </c>
      <c r="F22">
        <v>0</v>
      </c>
      <c r="G22">
        <v>0</v>
      </c>
      <c r="H22" s="4">
        <v>0</v>
      </c>
      <c r="I22" s="4">
        <v>0</v>
      </c>
      <c r="J22" s="4">
        <v>0</v>
      </c>
      <c r="K22" s="5">
        <v>0</v>
      </c>
      <c r="L22" s="5">
        <v>0</v>
      </c>
      <c r="M22" s="6" t="s">
        <v>59</v>
      </c>
    </row>
    <row r="23" spans="1:13" ht="12.75" hidden="1">
      <c r="A23">
        <v>1994</v>
      </c>
      <c r="B23" s="8" t="s">
        <v>22</v>
      </c>
      <c r="C23">
        <v>141</v>
      </c>
      <c r="D23">
        <v>9</v>
      </c>
      <c r="E23" t="s">
        <v>30</v>
      </c>
      <c r="F23">
        <v>0</v>
      </c>
      <c r="G23">
        <v>0</v>
      </c>
      <c r="H23" s="4">
        <v>0</v>
      </c>
      <c r="I23" s="4">
        <v>0</v>
      </c>
      <c r="J23" s="4">
        <v>0</v>
      </c>
      <c r="K23" s="5">
        <v>0</v>
      </c>
      <c r="L23" s="5">
        <v>0</v>
      </c>
      <c r="M23" s="6" t="s">
        <v>59</v>
      </c>
    </row>
    <row r="24" spans="1:13" ht="12.75" hidden="1">
      <c r="A24">
        <v>1994</v>
      </c>
      <c r="B24" s="8" t="s">
        <v>23</v>
      </c>
      <c r="C24">
        <v>903</v>
      </c>
      <c r="D24">
        <v>50</v>
      </c>
      <c r="E24" t="s">
        <v>30</v>
      </c>
      <c r="F24">
        <v>0</v>
      </c>
      <c r="G24">
        <v>0</v>
      </c>
      <c r="H24" s="4">
        <v>0</v>
      </c>
      <c r="I24" s="4">
        <v>0</v>
      </c>
      <c r="J24" s="4">
        <v>0</v>
      </c>
      <c r="K24" s="5">
        <v>0</v>
      </c>
      <c r="L24" s="5">
        <v>0</v>
      </c>
      <c r="M24" s="6" t="s">
        <v>59</v>
      </c>
    </row>
    <row r="25" spans="1:13" ht="12.75" hidden="1">
      <c r="A25">
        <v>1994</v>
      </c>
      <c r="B25" s="8" t="s">
        <v>24</v>
      </c>
      <c r="C25">
        <v>750</v>
      </c>
      <c r="D25">
        <v>41</v>
      </c>
      <c r="E25" t="s">
        <v>30</v>
      </c>
      <c r="F25">
        <v>0</v>
      </c>
      <c r="G25">
        <v>0</v>
      </c>
      <c r="H25" s="4">
        <v>0</v>
      </c>
      <c r="I25" s="4">
        <v>0</v>
      </c>
      <c r="J25" s="4">
        <v>0</v>
      </c>
      <c r="K25" s="5">
        <v>0</v>
      </c>
      <c r="L25" s="5">
        <v>0</v>
      </c>
      <c r="M25" s="6" t="s">
        <v>59</v>
      </c>
    </row>
    <row r="26" spans="1:13" ht="12.75" hidden="1">
      <c r="A26">
        <v>1994</v>
      </c>
      <c r="B26" s="8" t="s">
        <v>29</v>
      </c>
      <c r="C26">
        <v>839</v>
      </c>
      <c r="D26">
        <v>45</v>
      </c>
      <c r="E26" t="s">
        <v>30</v>
      </c>
      <c r="F26">
        <v>0</v>
      </c>
      <c r="G26">
        <v>0</v>
      </c>
      <c r="H26" s="4">
        <v>0</v>
      </c>
      <c r="I26" s="4">
        <v>0</v>
      </c>
      <c r="J26" s="4">
        <v>0</v>
      </c>
      <c r="K26" s="5">
        <v>0</v>
      </c>
      <c r="L26" s="5">
        <v>0</v>
      </c>
      <c r="M26" s="6" t="s">
        <v>59</v>
      </c>
    </row>
    <row r="27" spans="1:13" ht="12.75" hidden="1">
      <c r="A27">
        <v>1994</v>
      </c>
      <c r="B27" s="8" t="s">
        <v>25</v>
      </c>
      <c r="C27">
        <v>1006</v>
      </c>
      <c r="D27">
        <v>54</v>
      </c>
      <c r="E27" t="s">
        <v>30</v>
      </c>
      <c r="F27">
        <v>0</v>
      </c>
      <c r="G27">
        <v>0</v>
      </c>
      <c r="H27" s="4">
        <v>0</v>
      </c>
      <c r="I27" s="4">
        <v>0</v>
      </c>
      <c r="J27" s="4">
        <v>0</v>
      </c>
      <c r="K27" s="5">
        <v>0</v>
      </c>
      <c r="L27" s="5">
        <v>0</v>
      </c>
      <c r="M27" s="6" t="s">
        <v>59</v>
      </c>
    </row>
    <row r="28" spans="1:13" ht="12.75" hidden="1">
      <c r="A28">
        <v>1994</v>
      </c>
      <c r="B28" s="8" t="s">
        <v>26</v>
      </c>
      <c r="C28">
        <v>872</v>
      </c>
      <c r="D28">
        <v>47</v>
      </c>
      <c r="E28" t="s">
        <v>30</v>
      </c>
      <c r="F28">
        <v>0</v>
      </c>
      <c r="G28">
        <v>0</v>
      </c>
      <c r="H28" s="4">
        <v>0</v>
      </c>
      <c r="I28" s="4">
        <v>0</v>
      </c>
      <c r="J28" s="4">
        <v>0</v>
      </c>
      <c r="K28" s="5">
        <v>0</v>
      </c>
      <c r="L28" s="5">
        <v>0</v>
      </c>
      <c r="M28" s="6" t="s">
        <v>59</v>
      </c>
    </row>
    <row r="29" spans="1:13" ht="12.75" hidden="1">
      <c r="A29">
        <v>1994</v>
      </c>
      <c r="B29" s="8" t="s">
        <v>27</v>
      </c>
      <c r="C29">
        <v>503</v>
      </c>
      <c r="D29">
        <v>0</v>
      </c>
      <c r="E29" t="s">
        <v>30</v>
      </c>
      <c r="F29">
        <v>0</v>
      </c>
      <c r="G29">
        <v>0</v>
      </c>
      <c r="H29" s="4">
        <v>0</v>
      </c>
      <c r="I29" s="4">
        <v>0</v>
      </c>
      <c r="J29" s="4">
        <v>0</v>
      </c>
      <c r="K29" s="5">
        <v>0</v>
      </c>
      <c r="L29" s="5">
        <v>0</v>
      </c>
      <c r="M29" s="6" t="s">
        <v>59</v>
      </c>
    </row>
    <row r="30" spans="1:13" ht="12.75" hidden="1">
      <c r="A30">
        <v>1994</v>
      </c>
      <c r="B30" s="8" t="s">
        <v>28</v>
      </c>
      <c r="C30">
        <v>503</v>
      </c>
      <c r="D30">
        <v>0</v>
      </c>
      <c r="E30" t="s">
        <v>30</v>
      </c>
      <c r="F30">
        <v>0</v>
      </c>
      <c r="G30">
        <v>0</v>
      </c>
      <c r="H30" s="4">
        <v>0</v>
      </c>
      <c r="I30" s="4">
        <v>0</v>
      </c>
      <c r="J30" s="4">
        <v>0</v>
      </c>
      <c r="K30" s="5">
        <v>0</v>
      </c>
      <c r="L30" s="5">
        <v>0</v>
      </c>
      <c r="M30" s="6" t="s">
        <v>59</v>
      </c>
    </row>
    <row r="31" spans="1:20" ht="12.75">
      <c r="A31">
        <v>2011</v>
      </c>
      <c r="B31" s="8" t="s">
        <v>31</v>
      </c>
      <c r="C31">
        <v>2694</v>
      </c>
      <c r="I31" s="2">
        <f aca="true" t="shared" si="1" ref="I31:I36">C31*0.1</f>
        <v>269.40000000000003</v>
      </c>
      <c r="J31" s="2">
        <f aca="true" t="shared" si="2" ref="J31:J36">C31-I31</f>
        <v>2424.6</v>
      </c>
      <c r="K31" s="2">
        <f aca="true" t="shared" si="3" ref="K31:K36">C31*0.1</f>
        <v>269.40000000000003</v>
      </c>
      <c r="L31" s="2">
        <f aca="true" t="shared" si="4" ref="L31:L36">J31-K31</f>
        <v>2155.2</v>
      </c>
      <c r="M31" s="2">
        <f aca="true" t="shared" si="5" ref="M31:M36">C31*0.1</f>
        <v>269.40000000000003</v>
      </c>
      <c r="N31" s="2">
        <f aca="true" t="shared" si="6" ref="N31:N36">L31-M31</f>
        <v>1885.7999999999997</v>
      </c>
      <c r="O31">
        <f aca="true" t="shared" si="7" ref="O31:O36">C31*0.1</f>
        <v>269.40000000000003</v>
      </c>
      <c r="P31" s="2">
        <f aca="true" t="shared" si="8" ref="P31:P36">N31-O31</f>
        <v>1616.3999999999996</v>
      </c>
      <c r="Q31">
        <f>C31*0.1</f>
        <v>269.40000000000003</v>
      </c>
      <c r="R31" s="2">
        <f aca="true" t="shared" si="9" ref="R31:R36">P31-Q31</f>
        <v>1346.9999999999995</v>
      </c>
      <c r="S31">
        <f>C31*0.1</f>
        <v>269.40000000000003</v>
      </c>
      <c r="T31" s="2">
        <f>R31-S31</f>
        <v>1077.5999999999995</v>
      </c>
    </row>
    <row r="32" spans="1:20" ht="12.75">
      <c r="A32">
        <v>2011</v>
      </c>
      <c r="B32" s="8" t="s">
        <v>32</v>
      </c>
      <c r="C32">
        <v>7212</v>
      </c>
      <c r="I32" s="2">
        <f t="shared" si="1"/>
        <v>721.2</v>
      </c>
      <c r="J32" s="2">
        <f t="shared" si="2"/>
        <v>6490.8</v>
      </c>
      <c r="K32" s="2">
        <f t="shared" si="3"/>
        <v>721.2</v>
      </c>
      <c r="L32" s="2">
        <f t="shared" si="4"/>
        <v>5769.6</v>
      </c>
      <c r="M32" s="2">
        <f t="shared" si="5"/>
        <v>721.2</v>
      </c>
      <c r="N32" s="2">
        <f t="shared" si="6"/>
        <v>5048.400000000001</v>
      </c>
      <c r="O32">
        <f t="shared" si="7"/>
        <v>721.2</v>
      </c>
      <c r="P32" s="2">
        <f t="shared" si="8"/>
        <v>4327.200000000001</v>
      </c>
      <c r="Q32">
        <f>C32*0.1</f>
        <v>721.2</v>
      </c>
      <c r="R32" s="2">
        <f t="shared" si="9"/>
        <v>3606.000000000001</v>
      </c>
      <c r="S32">
        <f>C32*0.1</f>
        <v>721.2</v>
      </c>
      <c r="T32" s="2">
        <f aca="true" t="shared" si="10" ref="T32:T39">R32-S32</f>
        <v>2884.800000000001</v>
      </c>
    </row>
    <row r="33" spans="1:20" ht="12.75">
      <c r="A33">
        <v>2011</v>
      </c>
      <c r="B33" s="8" t="s">
        <v>33</v>
      </c>
      <c r="C33">
        <v>4141</v>
      </c>
      <c r="I33" s="2">
        <f t="shared" si="1"/>
        <v>414.1</v>
      </c>
      <c r="J33" s="2">
        <f t="shared" si="2"/>
        <v>3726.9</v>
      </c>
      <c r="K33" s="2">
        <f t="shared" si="3"/>
        <v>414.1</v>
      </c>
      <c r="L33" s="2">
        <f t="shared" si="4"/>
        <v>3312.8</v>
      </c>
      <c r="M33" s="2">
        <f t="shared" si="5"/>
        <v>414.1</v>
      </c>
      <c r="N33" s="2">
        <f t="shared" si="6"/>
        <v>2898.7000000000003</v>
      </c>
      <c r="O33">
        <f t="shared" si="7"/>
        <v>414.1</v>
      </c>
      <c r="P33" s="2">
        <f t="shared" si="8"/>
        <v>2484.6000000000004</v>
      </c>
      <c r="Q33">
        <f>C33*0.1</f>
        <v>414.1</v>
      </c>
      <c r="R33" s="2">
        <f t="shared" si="9"/>
        <v>2070.5000000000005</v>
      </c>
      <c r="S33">
        <f>C33*0.1</f>
        <v>414.1</v>
      </c>
      <c r="T33" s="2">
        <f t="shared" si="10"/>
        <v>1656.4000000000005</v>
      </c>
    </row>
    <row r="34" spans="1:20" ht="12.75">
      <c r="A34">
        <v>2011</v>
      </c>
      <c r="B34" s="8" t="s">
        <v>34</v>
      </c>
      <c r="C34">
        <v>1605</v>
      </c>
      <c r="I34" s="2">
        <f t="shared" si="1"/>
        <v>160.5</v>
      </c>
      <c r="J34" s="2">
        <f t="shared" si="2"/>
        <v>1444.5</v>
      </c>
      <c r="K34" s="2">
        <f t="shared" si="3"/>
        <v>160.5</v>
      </c>
      <c r="L34" s="2">
        <f t="shared" si="4"/>
        <v>1284</v>
      </c>
      <c r="M34" s="2">
        <f t="shared" si="5"/>
        <v>160.5</v>
      </c>
      <c r="N34" s="2">
        <f t="shared" si="6"/>
        <v>1123.5</v>
      </c>
      <c r="O34">
        <f t="shared" si="7"/>
        <v>160.5</v>
      </c>
      <c r="P34" s="2">
        <f t="shared" si="8"/>
        <v>963</v>
      </c>
      <c r="Q34">
        <f>C34*0.1</f>
        <v>160.5</v>
      </c>
      <c r="R34" s="2">
        <f t="shared" si="9"/>
        <v>802.5</v>
      </c>
      <c r="S34">
        <f>C34*0.1</f>
        <v>160.5</v>
      </c>
      <c r="T34" s="2">
        <f t="shared" si="10"/>
        <v>642</v>
      </c>
    </row>
    <row r="35" spans="1:20" ht="12.75">
      <c r="A35">
        <v>2011</v>
      </c>
      <c r="B35" s="8" t="s">
        <v>35</v>
      </c>
      <c r="C35">
        <v>789</v>
      </c>
      <c r="I35" s="2">
        <f t="shared" si="1"/>
        <v>78.9</v>
      </c>
      <c r="J35" s="2">
        <f t="shared" si="2"/>
        <v>710.1</v>
      </c>
      <c r="K35" s="2">
        <f t="shared" si="3"/>
        <v>78.9</v>
      </c>
      <c r="L35" s="2">
        <f t="shared" si="4"/>
        <v>631.2</v>
      </c>
      <c r="M35" s="2">
        <f t="shared" si="5"/>
        <v>78.9</v>
      </c>
      <c r="N35" s="2">
        <f t="shared" si="6"/>
        <v>552.3000000000001</v>
      </c>
      <c r="O35">
        <f t="shared" si="7"/>
        <v>78.9</v>
      </c>
      <c r="P35" s="2">
        <f t="shared" si="8"/>
        <v>473.4000000000001</v>
      </c>
      <c r="Q35">
        <f>C35*0.1</f>
        <v>78.9</v>
      </c>
      <c r="R35" s="2">
        <f t="shared" si="9"/>
        <v>394.5000000000001</v>
      </c>
      <c r="S35">
        <f>C35*0.1</f>
        <v>78.9</v>
      </c>
      <c r="T35" s="2">
        <f t="shared" si="10"/>
        <v>315.60000000000014</v>
      </c>
    </row>
    <row r="36" spans="1:20" ht="12.75">
      <c r="A36">
        <v>2011</v>
      </c>
      <c r="B36" s="8" t="s">
        <v>36</v>
      </c>
      <c r="C36">
        <v>8828</v>
      </c>
      <c r="I36" s="2">
        <f t="shared" si="1"/>
        <v>882.8000000000001</v>
      </c>
      <c r="J36" s="2">
        <f t="shared" si="2"/>
        <v>7945.2</v>
      </c>
      <c r="K36" s="2">
        <f t="shared" si="3"/>
        <v>882.8000000000001</v>
      </c>
      <c r="L36" s="2">
        <f t="shared" si="4"/>
        <v>7062.4</v>
      </c>
      <c r="M36" s="2">
        <f t="shared" si="5"/>
        <v>882.8000000000001</v>
      </c>
      <c r="N36" s="2">
        <f t="shared" si="6"/>
        <v>6179.599999999999</v>
      </c>
      <c r="O36">
        <f t="shared" si="7"/>
        <v>882.8000000000001</v>
      </c>
      <c r="P36" s="2">
        <f t="shared" si="8"/>
        <v>5296.799999999999</v>
      </c>
      <c r="Q36">
        <f>C36*0.1</f>
        <v>882.8000000000001</v>
      </c>
      <c r="R36" s="2">
        <f t="shared" si="9"/>
        <v>4413.999999999999</v>
      </c>
      <c r="S36">
        <f>C36*0.1</f>
        <v>882.8000000000001</v>
      </c>
      <c r="T36" s="2">
        <f t="shared" si="10"/>
        <v>3531.199999999999</v>
      </c>
    </row>
    <row r="37" spans="1:20" ht="12.75">
      <c r="A37">
        <v>2017</v>
      </c>
      <c r="B37" s="8" t="s">
        <v>70</v>
      </c>
      <c r="I37" s="2"/>
      <c r="J37" s="2"/>
      <c r="M37" s="2"/>
      <c r="N37" s="2"/>
      <c r="P37" s="2"/>
      <c r="R37" s="2"/>
      <c r="S37">
        <f>C37*0.1</f>
        <v>0</v>
      </c>
      <c r="T37" s="2">
        <f t="shared" si="10"/>
        <v>0</v>
      </c>
    </row>
    <row r="38" spans="19:20" ht="12.75">
      <c r="S38">
        <f>C38*0.1</f>
        <v>0</v>
      </c>
      <c r="T38" s="2">
        <f t="shared" si="10"/>
        <v>0</v>
      </c>
    </row>
    <row r="39" spans="2:20" ht="12.75">
      <c r="B39" s="8" t="s">
        <v>16</v>
      </c>
      <c r="C39">
        <f>SUM(C18:C38)</f>
        <v>33588</v>
      </c>
      <c r="D39" s="2">
        <f aca="true" t="shared" si="11" ref="D39:J39">SUM(D18:D38)</f>
        <v>399</v>
      </c>
      <c r="E39" s="2">
        <f t="shared" si="11"/>
        <v>0</v>
      </c>
      <c r="F39" s="2">
        <f t="shared" si="11"/>
        <v>0</v>
      </c>
      <c r="G39" s="2">
        <f t="shared" si="11"/>
        <v>0</v>
      </c>
      <c r="H39" s="2">
        <f t="shared" si="11"/>
        <v>0</v>
      </c>
      <c r="I39" s="2">
        <f t="shared" si="11"/>
        <v>2526.9000000000005</v>
      </c>
      <c r="J39" s="2">
        <f t="shared" si="11"/>
        <v>22742.1</v>
      </c>
      <c r="K39" s="2">
        <f aca="true" t="shared" si="12" ref="K39:P39">SUM(K31:K36)</f>
        <v>2526.9000000000005</v>
      </c>
      <c r="L39" s="2">
        <f t="shared" si="12"/>
        <v>20215.2</v>
      </c>
      <c r="M39" s="2">
        <f t="shared" si="12"/>
        <v>2526.9000000000005</v>
      </c>
      <c r="N39" s="2">
        <f t="shared" si="12"/>
        <v>17688.3</v>
      </c>
      <c r="O39" s="2">
        <f t="shared" si="12"/>
        <v>2526.9000000000005</v>
      </c>
      <c r="P39" s="2">
        <f t="shared" si="12"/>
        <v>15161.4</v>
      </c>
      <c r="Q39" s="2">
        <f>SUM(Q31:Q36)</f>
        <v>2526.9000000000005</v>
      </c>
      <c r="R39" s="2">
        <f>SUM(R31:R36)</f>
        <v>12634.5</v>
      </c>
      <c r="S39">
        <f>C39*0.1</f>
        <v>3358.8</v>
      </c>
      <c r="T39" s="2">
        <f t="shared" si="10"/>
        <v>9275.7</v>
      </c>
    </row>
    <row r="40" ht="24" customHeight="1"/>
    <row r="41" ht="15.75" customHeight="1" hidden="1">
      <c r="A41" s="1" t="s">
        <v>37</v>
      </c>
    </row>
    <row r="42" ht="12.75" hidden="1"/>
    <row r="43" spans="1:13" ht="12.75" hidden="1">
      <c r="A43">
        <v>2003</v>
      </c>
      <c r="B43" s="8" t="s">
        <v>38</v>
      </c>
      <c r="C43">
        <v>311</v>
      </c>
      <c r="D43">
        <v>0</v>
      </c>
      <c r="E43" t="s">
        <v>30</v>
      </c>
      <c r="F43">
        <v>0</v>
      </c>
      <c r="G43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6" t="s">
        <v>59</v>
      </c>
    </row>
    <row r="44" spans="1:13" ht="12.75" hidden="1">
      <c r="A44">
        <v>2003</v>
      </c>
      <c r="B44" s="8" t="s">
        <v>51</v>
      </c>
      <c r="C44">
        <v>264</v>
      </c>
      <c r="D44">
        <v>0</v>
      </c>
      <c r="E44" t="s">
        <v>30</v>
      </c>
      <c r="F44">
        <v>0</v>
      </c>
      <c r="G4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6" t="s">
        <v>59</v>
      </c>
    </row>
    <row r="45" spans="1:13" ht="12.75" hidden="1">
      <c r="A45">
        <v>2003</v>
      </c>
      <c r="B45" s="8" t="s">
        <v>39</v>
      </c>
      <c r="C45">
        <v>291</v>
      </c>
      <c r="D45">
        <v>0</v>
      </c>
      <c r="E45" t="s">
        <v>30</v>
      </c>
      <c r="F45">
        <v>0</v>
      </c>
      <c r="G45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6" t="s">
        <v>59</v>
      </c>
    </row>
    <row r="46" spans="1:13" ht="12.75" hidden="1">
      <c r="A46">
        <v>2003</v>
      </c>
      <c r="B46" s="8" t="s">
        <v>40</v>
      </c>
      <c r="C46">
        <v>100</v>
      </c>
      <c r="D46">
        <v>0</v>
      </c>
      <c r="E46" t="s">
        <v>30</v>
      </c>
      <c r="F46">
        <v>0</v>
      </c>
      <c r="G46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6" t="s">
        <v>59</v>
      </c>
    </row>
    <row r="47" spans="1:13" ht="12.75" hidden="1">
      <c r="A47">
        <v>2003</v>
      </c>
      <c r="B47" s="8" t="s">
        <v>41</v>
      </c>
      <c r="C47">
        <v>1075</v>
      </c>
      <c r="D47">
        <v>0</v>
      </c>
      <c r="E47" t="s">
        <v>30</v>
      </c>
      <c r="F47">
        <v>0</v>
      </c>
      <c r="G47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6" t="s">
        <v>59</v>
      </c>
    </row>
    <row r="48" spans="1:13" ht="12.75" hidden="1">
      <c r="A48">
        <v>2003</v>
      </c>
      <c r="B48" s="8" t="s">
        <v>42</v>
      </c>
      <c r="C48">
        <v>150</v>
      </c>
      <c r="D48">
        <v>0</v>
      </c>
      <c r="E48" t="s">
        <v>30</v>
      </c>
      <c r="F48">
        <v>0</v>
      </c>
      <c r="G48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6" t="s">
        <v>59</v>
      </c>
    </row>
    <row r="49" spans="1:13" ht="12.75" hidden="1">
      <c r="A49">
        <v>2003</v>
      </c>
      <c r="B49" s="8" t="s">
        <v>43</v>
      </c>
      <c r="C49">
        <v>736</v>
      </c>
      <c r="D49">
        <v>0</v>
      </c>
      <c r="E49" t="s">
        <v>30</v>
      </c>
      <c r="F49">
        <v>0</v>
      </c>
      <c r="G49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6" t="s">
        <v>59</v>
      </c>
    </row>
    <row r="50" spans="1:13" ht="12.75" hidden="1">
      <c r="A50">
        <v>2003</v>
      </c>
      <c r="B50" s="8" t="s">
        <v>44</v>
      </c>
      <c r="C50">
        <v>259</v>
      </c>
      <c r="D50">
        <v>0</v>
      </c>
      <c r="E50" t="s">
        <v>30</v>
      </c>
      <c r="F50">
        <v>0</v>
      </c>
      <c r="G50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6" t="s">
        <v>59</v>
      </c>
    </row>
    <row r="51" spans="8:12" ht="12.75" hidden="1">
      <c r="H51" s="4"/>
      <c r="I51" s="4"/>
      <c r="J51" s="4"/>
      <c r="K51" s="4"/>
      <c r="L51" s="4"/>
    </row>
    <row r="52" spans="2:13" ht="12.75" hidden="1">
      <c r="B52" s="8" t="s">
        <v>16</v>
      </c>
      <c r="C52">
        <f>SUM(C43:C51)</f>
        <v>3186</v>
      </c>
      <c r="D52">
        <f aca="true" t="shared" si="13" ref="D52:J52">SUM(D43:D51)</f>
        <v>0</v>
      </c>
      <c r="E52">
        <f t="shared" si="13"/>
        <v>0</v>
      </c>
      <c r="F52">
        <f t="shared" si="13"/>
        <v>0</v>
      </c>
      <c r="G52">
        <f t="shared" si="13"/>
        <v>0</v>
      </c>
      <c r="H52" s="4">
        <f t="shared" si="13"/>
        <v>0</v>
      </c>
      <c r="I52" s="4">
        <f t="shared" si="13"/>
        <v>0</v>
      </c>
      <c r="J52" s="4">
        <f t="shared" si="13"/>
        <v>0</v>
      </c>
      <c r="K52" s="4">
        <f>SUM(K43:K51)</f>
        <v>0</v>
      </c>
      <c r="L52" s="4">
        <f>SUM(L43:L51)</f>
        <v>0</v>
      </c>
      <c r="M52" s="6" t="s">
        <v>59</v>
      </c>
    </row>
    <row r="53" spans="11:12" ht="12.75">
      <c r="K53"/>
      <c r="L53"/>
    </row>
    <row r="54" spans="1:12" ht="12.75">
      <c r="A54" s="1" t="s">
        <v>46</v>
      </c>
      <c r="K54"/>
      <c r="L54"/>
    </row>
    <row r="55" spans="11:12" ht="12.75">
      <c r="K55"/>
      <c r="L55"/>
    </row>
    <row r="56" spans="2:20" ht="12.75">
      <c r="B56" s="8" t="s">
        <v>63</v>
      </c>
      <c r="C56">
        <v>760</v>
      </c>
      <c r="K56"/>
      <c r="L56"/>
      <c r="S56">
        <f>C56*0.1</f>
        <v>76</v>
      </c>
      <c r="T56" s="2">
        <f>C56-S56</f>
        <v>684</v>
      </c>
    </row>
    <row r="57" spans="2:20" ht="12.75">
      <c r="B57" s="8" t="s">
        <v>69</v>
      </c>
      <c r="C57">
        <v>561</v>
      </c>
      <c r="K57"/>
      <c r="L57"/>
      <c r="S57">
        <f>C57*0.1</f>
        <v>56.1</v>
      </c>
      <c r="T57" s="2">
        <f>C57-S57</f>
        <v>504.9</v>
      </c>
    </row>
    <row r="58" spans="2:21" ht="25.5">
      <c r="B58" s="8" t="s">
        <v>68</v>
      </c>
      <c r="K58"/>
      <c r="L58"/>
      <c r="S58">
        <f>C58*0.1</f>
        <v>0</v>
      </c>
      <c r="T58" s="2">
        <f>R58-S58</f>
        <v>0</v>
      </c>
      <c r="U58">
        <v>0</v>
      </c>
    </row>
    <row r="59" spans="2:20" ht="12.75">
      <c r="B59" s="8" t="s">
        <v>66</v>
      </c>
      <c r="C59">
        <v>270</v>
      </c>
      <c r="D59">
        <v>0</v>
      </c>
      <c r="E59" t="s">
        <v>30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f>L59-M59</f>
        <v>0</v>
      </c>
      <c r="O59">
        <v>0</v>
      </c>
      <c r="P59">
        <f>N59-O59</f>
        <v>0</v>
      </c>
      <c r="Q59">
        <v>0</v>
      </c>
      <c r="R59">
        <f>P59-Q59</f>
        <v>0</v>
      </c>
      <c r="S59">
        <f>C59*0.1</f>
        <v>27</v>
      </c>
      <c r="T59" s="2">
        <f>R59-S59</f>
        <v>-27</v>
      </c>
    </row>
    <row r="60" spans="2:20" ht="12.75" hidden="1">
      <c r="B60" s="8" t="s">
        <v>47</v>
      </c>
      <c r="C60">
        <v>480</v>
      </c>
      <c r="D60">
        <v>0</v>
      </c>
      <c r="E60" t="s">
        <v>30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 t="s">
        <v>67</v>
      </c>
      <c r="N60" s="7"/>
      <c r="O60">
        <v>0</v>
      </c>
      <c r="P60">
        <f>N60-O60</f>
        <v>0</v>
      </c>
      <c r="S60">
        <f>C60*0.1</f>
        <v>48</v>
      </c>
      <c r="T60" s="2">
        <f>R60-S60</f>
        <v>-48</v>
      </c>
    </row>
    <row r="61" spans="1:20" ht="12.75">
      <c r="A61">
        <v>2010</v>
      </c>
      <c r="B61" s="8" t="s">
        <v>53</v>
      </c>
      <c r="C61">
        <v>405</v>
      </c>
      <c r="G61" s="2">
        <f>405*0.15</f>
        <v>60.75</v>
      </c>
      <c r="H61" s="2">
        <f>405-G61</f>
        <v>344.25</v>
      </c>
      <c r="I61" s="2">
        <f>H61*0.15</f>
        <v>51.637499999999996</v>
      </c>
      <c r="J61" s="2">
        <f>H61-I61</f>
        <v>292.6125</v>
      </c>
      <c r="K61" s="2">
        <f>H61*0.15</f>
        <v>51.637499999999996</v>
      </c>
      <c r="L61" s="2">
        <f>J61-K61</f>
        <v>240.97500000000002</v>
      </c>
      <c r="M61">
        <f>H61*0.15</f>
        <v>51.637499999999996</v>
      </c>
      <c r="N61" s="7">
        <f>L61-M61</f>
        <v>189.33750000000003</v>
      </c>
      <c r="O61">
        <f>H61*0.15</f>
        <v>51.637499999999996</v>
      </c>
      <c r="P61">
        <f>N61-O61</f>
        <v>137.70000000000005</v>
      </c>
      <c r="Q61">
        <f>J61*0.15</f>
        <v>43.891875</v>
      </c>
      <c r="R61">
        <f>P61-Q61</f>
        <v>93.80812500000005</v>
      </c>
      <c r="S61">
        <f>C61*0.1</f>
        <v>40.5</v>
      </c>
      <c r="T61" s="2">
        <f>R61-S61</f>
        <v>53.30812500000005</v>
      </c>
    </row>
    <row r="62" spans="1:20" ht="12.75">
      <c r="A62">
        <v>2007</v>
      </c>
      <c r="B62" s="8" t="s">
        <v>52</v>
      </c>
      <c r="C62">
        <v>28835</v>
      </c>
      <c r="D62">
        <v>28835</v>
      </c>
      <c r="E62">
        <v>0</v>
      </c>
      <c r="F62">
        <v>28835</v>
      </c>
      <c r="G62">
        <v>0</v>
      </c>
      <c r="H62">
        <v>28835</v>
      </c>
      <c r="I62">
        <v>0</v>
      </c>
      <c r="J62">
        <v>28835</v>
      </c>
      <c r="K62" s="2">
        <v>0</v>
      </c>
      <c r="L62" s="2">
        <v>28835</v>
      </c>
      <c r="M62">
        <v>0</v>
      </c>
      <c r="N62" s="7">
        <f>L62-M62</f>
        <v>28835</v>
      </c>
      <c r="O62">
        <v>0</v>
      </c>
      <c r="P62">
        <f>N62-O62</f>
        <v>28835</v>
      </c>
      <c r="Q62">
        <v>0</v>
      </c>
      <c r="R62">
        <f>P62-Q62</f>
        <v>28835</v>
      </c>
      <c r="S62">
        <f>C62*0.1</f>
        <v>2883.5</v>
      </c>
      <c r="T62" s="2">
        <f>R62-S62</f>
        <v>25951.5</v>
      </c>
    </row>
    <row r="63" ht="12.75">
      <c r="T63" s="2"/>
    </row>
    <row r="64" spans="1:20" ht="12.75">
      <c r="A64" t="s">
        <v>16</v>
      </c>
      <c r="C64" s="2">
        <f>SUM(C59:C62)</f>
        <v>29990</v>
      </c>
      <c r="D64" s="2">
        <f aca="true" t="shared" si="14" ref="D64:J64">SUM(D59:D62)</f>
        <v>28835</v>
      </c>
      <c r="E64" s="2">
        <f t="shared" si="14"/>
        <v>0</v>
      </c>
      <c r="F64" s="2">
        <f t="shared" si="14"/>
        <v>28835</v>
      </c>
      <c r="G64" s="2">
        <f t="shared" si="14"/>
        <v>60.75</v>
      </c>
      <c r="H64" s="2">
        <f t="shared" si="14"/>
        <v>29179.25</v>
      </c>
      <c r="I64" s="2">
        <f t="shared" si="14"/>
        <v>51.637499999999996</v>
      </c>
      <c r="J64" s="2">
        <f t="shared" si="14"/>
        <v>29127.6125</v>
      </c>
      <c r="K64" s="2">
        <f>SUM(K59:K62)</f>
        <v>51.637499999999996</v>
      </c>
      <c r="L64" s="2">
        <f>SUM(L59:L62)</f>
        <v>29075.975</v>
      </c>
      <c r="M64" s="2">
        <v>52</v>
      </c>
      <c r="N64" s="7">
        <f>SUM(N59:N62)</f>
        <v>29024.3375</v>
      </c>
      <c r="O64" s="2">
        <f>SUM(O59:O63)</f>
        <v>51.637499999999996</v>
      </c>
      <c r="P64">
        <f>SUM(P59:P62)</f>
        <v>28972.7</v>
      </c>
      <c r="R64">
        <f>SUM(R61:R63)</f>
        <v>28928.808125</v>
      </c>
      <c r="S64">
        <f>SUM(S56:S62)</f>
        <v>3131.1</v>
      </c>
      <c r="T64" s="2">
        <f>SUM(T56:T62)</f>
        <v>27118.708125</v>
      </c>
    </row>
    <row r="65" ht="12.75">
      <c r="T65" s="2"/>
    </row>
    <row r="66" ht="12.75">
      <c r="T66" s="2"/>
    </row>
    <row r="67" ht="12.75">
      <c r="T67" s="2"/>
    </row>
    <row r="68" spans="2:20" ht="12.75">
      <c r="B68" s="8" t="s">
        <v>45</v>
      </c>
      <c r="C68">
        <f>C14+C39+C52+C64</f>
        <v>69908</v>
      </c>
      <c r="D68" s="2">
        <f aca="true" t="shared" si="15" ref="D68:L68">D14+D39+D52+D64</f>
        <v>29234</v>
      </c>
      <c r="E68" s="2">
        <f t="shared" si="15"/>
        <v>0</v>
      </c>
      <c r="F68" s="2">
        <f t="shared" si="15"/>
        <v>28835</v>
      </c>
      <c r="G68" s="2">
        <f t="shared" si="15"/>
        <v>60.75</v>
      </c>
      <c r="H68" s="2">
        <f t="shared" si="15"/>
        <v>29179.25</v>
      </c>
      <c r="I68" s="2">
        <f t="shared" si="15"/>
        <v>2578.5375000000004</v>
      </c>
      <c r="J68" s="2">
        <f t="shared" si="15"/>
        <v>51869.712499999994</v>
      </c>
      <c r="K68" s="2">
        <f t="shared" si="15"/>
        <v>2578.5375000000004</v>
      </c>
      <c r="L68" s="2">
        <f t="shared" si="15"/>
        <v>49291.175</v>
      </c>
      <c r="M68" s="2">
        <f>M64+M39</f>
        <v>2578.9000000000005</v>
      </c>
      <c r="N68" s="7">
        <f>N64+N39</f>
        <v>46712.6375</v>
      </c>
      <c r="O68" s="2">
        <f>O39+O64</f>
        <v>2578.5375000000004</v>
      </c>
      <c r="P68" s="2">
        <f>P64+P39</f>
        <v>44134.1</v>
      </c>
      <c r="Q68" s="2">
        <f>Q39+Q64</f>
        <v>2526.9000000000005</v>
      </c>
      <c r="R68" s="2">
        <f>R64+R39</f>
        <v>41563.308124999996</v>
      </c>
      <c r="S68" s="2">
        <f>S64+S39</f>
        <v>6489.9</v>
      </c>
      <c r="T68" s="2">
        <f>T64+T39</f>
        <v>36394.408125</v>
      </c>
    </row>
    <row r="69" ht="12.75">
      <c r="T69" s="2"/>
    </row>
    <row r="70" spans="1:20" ht="12.75">
      <c r="A70" t="s">
        <v>48</v>
      </c>
      <c r="T70" s="2"/>
    </row>
    <row r="71" spans="1:20" ht="12.75">
      <c r="A71" t="s">
        <v>49</v>
      </c>
      <c r="T71" s="2"/>
    </row>
    <row r="72" spans="1:20" ht="12.75">
      <c r="A72" t="s">
        <v>50</v>
      </c>
      <c r="J72" t="s">
        <v>54</v>
      </c>
      <c r="T72" s="2"/>
    </row>
    <row r="73" ht="12.75">
      <c r="T73" s="2"/>
    </row>
    <row r="74" spans="1:20" ht="12.75">
      <c r="A74" t="s">
        <v>55</v>
      </c>
      <c r="T74" s="2"/>
    </row>
  </sheetData>
  <sheetProtection/>
  <printOptions/>
  <pageMargins left="0.75" right="0.75" top="1" bottom="1" header="0.5" footer="0.5"/>
  <pageSetup fitToHeight="1" fitToWidth="1" orientation="landscape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Northern Lights Gallery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Martin</dc:creator>
  <cp:keywords/>
  <dc:description/>
  <cp:lastModifiedBy>Becx Carter</cp:lastModifiedBy>
  <cp:lastPrinted>2017-11-13T08:52:08Z</cp:lastPrinted>
  <dcterms:created xsi:type="dcterms:W3CDTF">2012-06-07T13:36:58Z</dcterms:created>
  <dcterms:modified xsi:type="dcterms:W3CDTF">2017-11-13T11:04:51Z</dcterms:modified>
  <cp:category/>
  <cp:version/>
  <cp:contentType/>
  <cp:contentStatus/>
</cp:coreProperties>
</file>